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Titles" localSheetId="0">COG!$1:$4</definedName>
  </definedNames>
  <calcPr calcId="145621"/>
</workbook>
</file>

<file path=xl/calcChain.xml><?xml version="1.0" encoding="utf-8"?>
<calcChain xmlns="http://schemas.openxmlformats.org/spreadsheetml/2006/main">
  <c r="H76" i="6" l="1"/>
  <c r="E76" i="6"/>
  <c r="H75" i="6"/>
  <c r="E75" i="6"/>
  <c r="H74" i="6"/>
  <c r="E74" i="6"/>
  <c r="H73" i="6"/>
  <c r="E73" i="6"/>
  <c r="H72" i="6"/>
  <c r="E72" i="6"/>
  <c r="H71" i="6"/>
  <c r="E71" i="6"/>
  <c r="H70" i="6"/>
  <c r="E70" i="6"/>
  <c r="G69" i="6"/>
  <c r="F69" i="6"/>
  <c r="D69" i="6"/>
  <c r="C69" i="6"/>
  <c r="E69" i="6" s="1"/>
  <c r="H69" i="6" s="1"/>
  <c r="H68" i="6"/>
  <c r="E68" i="6"/>
  <c r="H67" i="6"/>
  <c r="E67" i="6"/>
  <c r="H66" i="6"/>
  <c r="E66" i="6"/>
  <c r="G65" i="6"/>
  <c r="F65" i="6"/>
  <c r="D65" i="6"/>
  <c r="C65" i="6"/>
  <c r="E65" i="6" s="1"/>
  <c r="H65" i="6" s="1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G57" i="6"/>
  <c r="F57" i="6"/>
  <c r="D57" i="6"/>
  <c r="C57" i="6"/>
  <c r="E57" i="6" s="1"/>
  <c r="H57" i="6" s="1"/>
  <c r="H56" i="6"/>
  <c r="E56" i="6"/>
  <c r="H55" i="6"/>
  <c r="E55" i="6"/>
  <c r="H54" i="6"/>
  <c r="E54" i="6"/>
  <c r="G53" i="6"/>
  <c r="F53" i="6"/>
  <c r="D53" i="6"/>
  <c r="C53" i="6"/>
  <c r="E53" i="6" s="1"/>
  <c r="H53" i="6" s="1"/>
  <c r="H52" i="6"/>
  <c r="E52" i="6"/>
  <c r="H51" i="6"/>
  <c r="E51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G43" i="6"/>
  <c r="F43" i="6"/>
  <c r="D43" i="6"/>
  <c r="C43" i="6"/>
  <c r="E43" i="6" s="1"/>
  <c r="H43" i="6" s="1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G33" i="6"/>
  <c r="F33" i="6"/>
  <c r="D33" i="6"/>
  <c r="C33" i="6"/>
  <c r="E33" i="6" s="1"/>
  <c r="H33" i="6" s="1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G23" i="6"/>
  <c r="F23" i="6"/>
  <c r="D23" i="6"/>
  <c r="C23" i="6"/>
  <c r="E23" i="6" s="1"/>
  <c r="H23" i="6" s="1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G13" i="6"/>
  <c r="F13" i="6"/>
  <c r="D13" i="6"/>
  <c r="C13" i="6"/>
  <c r="E13" i="6" s="1"/>
  <c r="H13" i="6" s="1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G5" i="6"/>
  <c r="G77" i="6" s="1"/>
  <c r="F5" i="6"/>
  <c r="F77" i="6" s="1"/>
  <c r="D5" i="6"/>
  <c r="D77" i="6" s="1"/>
  <c r="C5" i="6"/>
  <c r="C77" i="6" s="1"/>
  <c r="G16" i="8"/>
  <c r="F16" i="8"/>
  <c r="D16" i="8"/>
  <c r="C16" i="8"/>
  <c r="E14" i="8"/>
  <c r="H14" i="8" s="1"/>
  <c r="E12" i="8"/>
  <c r="H12" i="8" s="1"/>
  <c r="H10" i="8"/>
  <c r="E10" i="8"/>
  <c r="E8" i="8"/>
  <c r="H8" i="8" s="1"/>
  <c r="H6" i="8"/>
  <c r="E6" i="8"/>
  <c r="E16" i="8" s="1"/>
  <c r="H16" i="4"/>
  <c r="G16" i="4"/>
  <c r="F16" i="4"/>
  <c r="E16" i="4"/>
  <c r="D16" i="4"/>
  <c r="C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E40" i="5"/>
  <c r="H40" i="5" s="1"/>
  <c r="H39" i="5"/>
  <c r="E39" i="5"/>
  <c r="E38" i="5"/>
  <c r="E36" i="5" s="1"/>
  <c r="H37" i="5"/>
  <c r="E37" i="5"/>
  <c r="G36" i="5"/>
  <c r="G42" i="5" s="1"/>
  <c r="F36" i="5"/>
  <c r="F42" i="5" s="1"/>
  <c r="D36" i="5"/>
  <c r="C36" i="5"/>
  <c r="C42" i="5" s="1"/>
  <c r="H34" i="5"/>
  <c r="E34" i="5"/>
  <c r="E33" i="5"/>
  <c r="H33" i="5" s="1"/>
  <c r="H32" i="5"/>
  <c r="E32" i="5"/>
  <c r="E31" i="5"/>
  <c r="H31" i="5" s="1"/>
  <c r="H30" i="5"/>
  <c r="E30" i="5"/>
  <c r="E29" i="5"/>
  <c r="H29" i="5" s="1"/>
  <c r="H28" i="5"/>
  <c r="E28" i="5"/>
  <c r="E27" i="5"/>
  <c r="E25" i="5" s="1"/>
  <c r="H26" i="5"/>
  <c r="E26" i="5"/>
  <c r="G25" i="5"/>
  <c r="F25" i="5"/>
  <c r="D25" i="5"/>
  <c r="C25" i="5"/>
  <c r="H23" i="5"/>
  <c r="E23" i="5"/>
  <c r="E22" i="5"/>
  <c r="H22" i="5" s="1"/>
  <c r="H21" i="5"/>
  <c r="E21" i="5"/>
  <c r="E20" i="5"/>
  <c r="H20" i="5" s="1"/>
  <c r="H19" i="5"/>
  <c r="E19" i="5"/>
  <c r="E18" i="5"/>
  <c r="E16" i="5" s="1"/>
  <c r="H17" i="5"/>
  <c r="E17" i="5"/>
  <c r="G16" i="5"/>
  <c r="F16" i="5"/>
  <c r="D16" i="5"/>
  <c r="C16" i="5"/>
  <c r="H14" i="5"/>
  <c r="E14" i="5"/>
  <c r="E13" i="5"/>
  <c r="H13" i="5" s="1"/>
  <c r="H12" i="5"/>
  <c r="E12" i="5"/>
  <c r="E11" i="5"/>
  <c r="H11" i="5" s="1"/>
  <c r="H10" i="5"/>
  <c r="E10" i="5"/>
  <c r="E9" i="5"/>
  <c r="H9" i="5" s="1"/>
  <c r="H8" i="5"/>
  <c r="E8" i="5"/>
  <c r="E7" i="5"/>
  <c r="H7" i="5" s="1"/>
  <c r="G6" i="5"/>
  <c r="F6" i="5"/>
  <c r="D6" i="5"/>
  <c r="D42" i="5" s="1"/>
  <c r="C6" i="5"/>
  <c r="E5" i="6" l="1"/>
  <c r="H16" i="8"/>
  <c r="H16" i="5"/>
  <c r="H6" i="5"/>
  <c r="H25" i="5"/>
  <c r="E6" i="5"/>
  <c r="E42" i="5" s="1"/>
  <c r="H18" i="5"/>
  <c r="H27" i="5"/>
  <c r="H38" i="5"/>
  <c r="H36" i="5" s="1"/>
  <c r="H42" i="5" s="1"/>
  <c r="E77" i="6" l="1"/>
  <c r="H5" i="6"/>
  <c r="H77" i="6" s="1"/>
</calcChain>
</file>

<file path=xl/sharedStrings.xml><?xml version="1.0" encoding="utf-8"?>
<sst xmlns="http://schemas.openxmlformats.org/spreadsheetml/2006/main" count="202" uniqueCount="144">
  <si>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</si>
  <si>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</si>
  <si>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</si>
  <si>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</si>
  <si>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</si>
  <si>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</si>
  <si>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</si>
  <si>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</si>
  <si>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</si>
  <si>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</si>
  <si>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</si>
  <si>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</si>
  <si>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</si>
  <si>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</si>
  <si>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</si>
  <si>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</si>
  <si>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</si>
  <si>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</si>
  <si>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</si>
  <si>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</si>
  <si>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</si>
  <si>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</si>
  <si>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</si>
  <si>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</si>
  <si>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</si>
  <si>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</si>
  <si>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</si>
  <si>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</si>
  <si>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</si>
  <si>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</si>
  <si>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</si>
  <si>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</si>
  <si>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</si>
  <si>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</si>
  <si>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</si>
  <si>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</si>
  <si>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</si>
  <si>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</si>
  <si>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</si>
  <si>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</si>
  <si>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</si>
  <si>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</si>
  <si>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</si>
  <si>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</si>
  <si>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</si>
  <si>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</si>
  <si>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</si>
  <si>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</si>
  <si>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</si>
  <si>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</si>
  <si>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</si>
  <si>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</si>
  <si>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</si>
  <si>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</si>
  <si>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</si>
  <si>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</si>
  <si>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</si>
  <si>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</si>
  <si>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</si>
  <si>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</si>
  <si>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</si>
  <si>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</si>
  <si>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</si>
  <si>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</si>
  <si>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</si>
  <si>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</si>
  <si>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</si>
  <si>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</si>
  <si>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</si>
  <si>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</si>
  <si>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</si>
  <si>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</si>
  <si>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</si>
  <si>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</si>
  <si>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</si>
  <si>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</si>
  <si>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</si>
  <si>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</si>
  <si>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</si>
  <si>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</si>
  <si>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</si>
  <si>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</si>
  <si>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</si>
  <si>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</si>
  <si>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</si>
  <si>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</si>
  <si>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</si>
  <si>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</si>
  <si>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</si>
  <si>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</si>
  <si>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</si>
  <si>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</si>
  <si>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</si>
  <si>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</si>
  <si>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</si>
  <si>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</si>
  <si>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</si>
  <si>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</si>
  <si>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</si>
  <si>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</si>
  <si>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</si>
  <si>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</si>
  <si>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</si>
  <si>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</si>
  <si>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</si>
  <si>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</si>
  <si>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</si>
  <si>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</si>
  <si>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</si>
  <si>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</si>
  <si>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</si>
  <si>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</si>
  <si>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</si>
  <si>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</si>
  <si>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</si>
  <si>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</si>
  <si>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</si>
  <si>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</si>
  <si>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</si>
  <si>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</si>
  <si>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</si>
  <si>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</si>
  <si>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</si>
  <si>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</si>
  <si>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</si>
  <si>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</si>
  <si>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</si>
  <si>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</si>
  <si>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</si>
  <si>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</si>
  <si>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</si>
  <si>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</si>
  <si>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</si>
  <si>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</si>
  <si>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</si>
  <si>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</si>
  <si>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</si>
  <si>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JUNTA MUNICIPAL DE AGUA POTABLE Y ALCANTARILLADO DE CORTAZAR, GTO.
Estado Analítico del Ejercicio del Presupuesto de Egresos
Clasificación por Objeto del Gasto (Capítulo y Concepto)
Del 1 de Enero al AL 31 DE DICIEMBRE DEL 2018</t>
  </si>
  <si>
    <t>JUNTA MUNICIPAL DE AGUA POTABLE Y ALCANTARILLADO DE CORTAZAR, GTO.
Estado Analítico del Ejercicio del Presupuesto de Egresos
Clasificación Económica (por Tipo de Gasto)
Del 1 de Enero al AL 31 DE DICIEMBRE DEL 2018</t>
  </si>
  <si>
    <t>JUNTA MUNICIPAL DE AGUA POTABLE Y ALCANTARILLADO DE CORTAZAR, GTO.
Estado Analítico del Ejercicio del Presupuesto de Egresos
Clasificación Administrativa
Del 1 de Enero al AL 31 DE DICIEMBRE DEL 2018</t>
  </si>
  <si>
    <t>JUNTA MUNICIPAL DE AGUA POTABLE Y ALCANTARILLADO DE CORTAZAR, GTO.
Estado Analítico del Ejercicio del Presupuesto de Egresos
Clasificación Funcional (Finalidad y Función)
Del 1 de Enero al AL 31 DE DICIEMBRE DEL 2018</t>
  </si>
  <si>
    <t>Gobierno (Federal/Estatal/Municipal) de JUNTA MUNICIPAL DE AGUA POTABLE Y ALCANTARILLADO DE CORTAZAR, GTO.
Estado Analítico del Ejercicio del Presupuesto de Egresos
Clasificación Administrativa
Del 1 de Enero al AL 31 DE DICIEMBRE DEL 2018</t>
  </si>
  <si>
    <t>Sector Paraestatal del Gobierno (Federal/Estatal/Municipal) de JUNTA MUNICIPAL DE AGUA POTABLE Y ALCANTARILLADO DE CORTAZAR, GTO.
Clasificación Administrativa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</si>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</sst>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8" t="s">
        <v>137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 x14ac:dyDescent="0.2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 x14ac:dyDescent="0.2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22834688</v>
      </c>
      <c r="D5" s="14">
        <f>SUM(D6:D12)</f>
        <v>-4549521.25</v>
      </c>
      <c r="E5" s="14">
        <f>C5+D5</f>
        <v>18285166.75</v>
      </c>
      <c r="F5" s="14">
        <f>SUM(F6:F12)</f>
        <v>18273454.100000001</v>
      </c>
      <c r="G5" s="14">
        <f>SUM(G6:G12)</f>
        <v>17942074.640000001</v>
      </c>
      <c r="H5" s="14">
        <f>E5-F5</f>
        <v>11712.64999999851</v>
      </c>
    </row>
    <row r="6" spans="1:8" x14ac:dyDescent="0.2">
      <c r="A6" s="5"/>
      <c r="B6" s="11" t="s">
        <v>70</v>
      </c>
      <c r="C6" s="15">
        <v>11399420</v>
      </c>
      <c r="D6" s="15">
        <v>-1347731.05</v>
      </c>
      <c r="E6" s="15">
        <f t="shared" ref="E6:E69" si="0">C6+D6</f>
        <v>10051688.949999999</v>
      </c>
      <c r="F6" s="15">
        <v>10049867.720000001</v>
      </c>
      <c r="G6" s="15">
        <v>10049867.720000001</v>
      </c>
      <c r="H6" s="15">
        <f t="shared" ref="H6:H69" si="1">E6-F6</f>
        <v>1821.2299999985844</v>
      </c>
    </row>
    <row r="7" spans="1:8" x14ac:dyDescent="0.2">
      <c r="A7" s="5"/>
      <c r="B7" s="11" t="s">
        <v>71</v>
      </c>
      <c r="C7" s="15">
        <v>936175</v>
      </c>
      <c r="D7" s="15">
        <v>-218186.55</v>
      </c>
      <c r="E7" s="15">
        <f t="shared" si="0"/>
        <v>717988.45</v>
      </c>
      <c r="F7" s="15">
        <v>717988.45</v>
      </c>
      <c r="G7" s="15">
        <v>717988.45</v>
      </c>
      <c r="H7" s="15">
        <f t="shared" si="1"/>
        <v>0</v>
      </c>
    </row>
    <row r="8" spans="1:8" x14ac:dyDescent="0.2">
      <c r="A8" s="5"/>
      <c r="B8" s="11" t="s">
        <v>72</v>
      </c>
      <c r="C8" s="15">
        <v>2516904</v>
      </c>
      <c r="D8" s="15">
        <v>-445221.6</v>
      </c>
      <c r="E8" s="15">
        <f t="shared" si="0"/>
        <v>2071682.4</v>
      </c>
      <c r="F8" s="15">
        <v>2046433.06</v>
      </c>
      <c r="G8" s="15">
        <v>2046433.06</v>
      </c>
      <c r="H8" s="15">
        <f t="shared" si="1"/>
        <v>25249.339999999851</v>
      </c>
    </row>
    <row r="9" spans="1:8" x14ac:dyDescent="0.2">
      <c r="A9" s="5"/>
      <c r="B9" s="11" t="s">
        <v>35</v>
      </c>
      <c r="C9" s="15">
        <v>2909536</v>
      </c>
      <c r="D9" s="15">
        <v>-295478.88</v>
      </c>
      <c r="E9" s="15">
        <f t="shared" si="0"/>
        <v>2614057.12</v>
      </c>
      <c r="F9" s="15">
        <v>2638592.08</v>
      </c>
      <c r="G9" s="15">
        <v>2307212.62</v>
      </c>
      <c r="H9" s="15">
        <f t="shared" si="1"/>
        <v>-24534.959999999963</v>
      </c>
    </row>
    <row r="10" spans="1:8" x14ac:dyDescent="0.2">
      <c r="A10" s="5"/>
      <c r="B10" s="11" t="s">
        <v>73</v>
      </c>
      <c r="C10" s="15">
        <v>3285929</v>
      </c>
      <c r="D10" s="15">
        <v>-456179.17</v>
      </c>
      <c r="E10" s="15">
        <f t="shared" si="0"/>
        <v>2829749.83</v>
      </c>
      <c r="F10" s="15">
        <v>2820572.79</v>
      </c>
      <c r="G10" s="15">
        <v>2820572.79</v>
      </c>
      <c r="H10" s="15">
        <f t="shared" si="1"/>
        <v>9177.0400000000373</v>
      </c>
    </row>
    <row r="11" spans="1:8" x14ac:dyDescent="0.2">
      <c r="A11" s="5"/>
      <c r="B11" s="11" t="s">
        <v>36</v>
      </c>
      <c r="C11" s="15">
        <v>1786724</v>
      </c>
      <c r="D11" s="15">
        <v>-1786724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6590564</v>
      </c>
      <c r="D13" s="15">
        <f>SUM(D14:D22)</f>
        <v>377044.58999999997</v>
      </c>
      <c r="E13" s="15">
        <f t="shared" si="0"/>
        <v>6967608.5899999999</v>
      </c>
      <c r="F13" s="15">
        <f>SUM(F14:F22)</f>
        <v>6068247.3499999996</v>
      </c>
      <c r="G13" s="15">
        <f>SUM(G14:G22)</f>
        <v>6068247.3499999996</v>
      </c>
      <c r="H13" s="15">
        <f t="shared" si="1"/>
        <v>899361.24000000022</v>
      </c>
    </row>
    <row r="14" spans="1:8" x14ac:dyDescent="0.2">
      <c r="A14" s="5"/>
      <c r="B14" s="11" t="s">
        <v>75</v>
      </c>
      <c r="C14" s="15">
        <v>467964</v>
      </c>
      <c r="D14" s="15">
        <v>147820.71</v>
      </c>
      <c r="E14" s="15">
        <f t="shared" si="0"/>
        <v>615784.71</v>
      </c>
      <c r="F14" s="15">
        <v>425156</v>
      </c>
      <c r="G14" s="15">
        <v>425156</v>
      </c>
      <c r="H14" s="15">
        <f t="shared" si="1"/>
        <v>190628.70999999996</v>
      </c>
    </row>
    <row r="15" spans="1:8" x14ac:dyDescent="0.2">
      <c r="A15" s="5"/>
      <c r="B15" s="11" t="s">
        <v>76</v>
      </c>
      <c r="C15" s="15">
        <v>74020</v>
      </c>
      <c r="D15" s="15">
        <v>30353</v>
      </c>
      <c r="E15" s="15">
        <f t="shared" si="0"/>
        <v>104373</v>
      </c>
      <c r="F15" s="15">
        <v>76159.19</v>
      </c>
      <c r="G15" s="15">
        <v>76159.19</v>
      </c>
      <c r="H15" s="15">
        <f t="shared" si="1"/>
        <v>28213.809999999998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3405864</v>
      </c>
      <c r="D17" s="15">
        <v>286930.90999999997</v>
      </c>
      <c r="E17" s="15">
        <f t="shared" si="0"/>
        <v>3692794.91</v>
      </c>
      <c r="F17" s="15">
        <v>3228003.46</v>
      </c>
      <c r="G17" s="15">
        <v>3228003.46</v>
      </c>
      <c r="H17" s="15">
        <f t="shared" si="1"/>
        <v>464791.45000000019</v>
      </c>
    </row>
    <row r="18" spans="1:8" x14ac:dyDescent="0.2">
      <c r="A18" s="5"/>
      <c r="B18" s="11" t="s">
        <v>79</v>
      </c>
      <c r="C18" s="15">
        <v>1225615</v>
      </c>
      <c r="D18" s="15">
        <v>-188785.5</v>
      </c>
      <c r="E18" s="15">
        <f t="shared" si="0"/>
        <v>1036829.5</v>
      </c>
      <c r="F18" s="15">
        <v>931307.66</v>
      </c>
      <c r="G18" s="15">
        <v>931307.66</v>
      </c>
      <c r="H18" s="15">
        <f t="shared" si="1"/>
        <v>105521.83999999997</v>
      </c>
    </row>
    <row r="19" spans="1:8" x14ac:dyDescent="0.2">
      <c r="A19" s="5"/>
      <c r="B19" s="11" t="s">
        <v>80</v>
      </c>
      <c r="C19" s="15">
        <v>812965</v>
      </c>
      <c r="D19" s="15">
        <v>102431.22</v>
      </c>
      <c r="E19" s="15">
        <f t="shared" si="0"/>
        <v>915396.22</v>
      </c>
      <c r="F19" s="15">
        <v>880586.54</v>
      </c>
      <c r="G19" s="15">
        <v>880586.54</v>
      </c>
      <c r="H19" s="15">
        <f t="shared" si="1"/>
        <v>34809.679999999935</v>
      </c>
    </row>
    <row r="20" spans="1:8" x14ac:dyDescent="0.2">
      <c r="A20" s="5"/>
      <c r="B20" s="11" t="s">
        <v>81</v>
      </c>
      <c r="C20" s="15">
        <v>470294</v>
      </c>
      <c r="D20" s="15">
        <v>14724.25</v>
      </c>
      <c r="E20" s="15">
        <f t="shared" si="0"/>
        <v>485018.25</v>
      </c>
      <c r="F20" s="15">
        <v>432188.75</v>
      </c>
      <c r="G20" s="15">
        <v>432188.75</v>
      </c>
      <c r="H20" s="15">
        <f t="shared" si="1"/>
        <v>52829.5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133842</v>
      </c>
      <c r="D22" s="15">
        <v>-16430</v>
      </c>
      <c r="E22" s="15">
        <f t="shared" si="0"/>
        <v>117412</v>
      </c>
      <c r="F22" s="15">
        <v>94845.75</v>
      </c>
      <c r="G22" s="15">
        <v>94845.75</v>
      </c>
      <c r="H22" s="15">
        <f t="shared" si="1"/>
        <v>22566.25</v>
      </c>
    </row>
    <row r="23" spans="1:8" x14ac:dyDescent="0.2">
      <c r="A23" s="47" t="s">
        <v>63</v>
      </c>
      <c r="B23" s="7"/>
      <c r="C23" s="15">
        <f>SUM(C24:C32)</f>
        <v>15669936</v>
      </c>
      <c r="D23" s="15">
        <f>SUM(D24:D32)</f>
        <v>860896.19</v>
      </c>
      <c r="E23" s="15">
        <f t="shared" si="0"/>
        <v>16530832.189999999</v>
      </c>
      <c r="F23" s="15">
        <f>SUM(F24:F32)</f>
        <v>16131872.050000001</v>
      </c>
      <c r="G23" s="15">
        <f>SUM(G24:G32)</f>
        <v>16025735.239999998</v>
      </c>
      <c r="H23" s="15">
        <f t="shared" si="1"/>
        <v>398960.13999999873</v>
      </c>
    </row>
    <row r="24" spans="1:8" x14ac:dyDescent="0.2">
      <c r="A24" s="5"/>
      <c r="B24" s="11" t="s">
        <v>84</v>
      </c>
      <c r="C24" s="15">
        <v>7405232</v>
      </c>
      <c r="D24" s="15">
        <v>237665.81</v>
      </c>
      <c r="E24" s="15">
        <f t="shared" si="0"/>
        <v>7642897.8099999996</v>
      </c>
      <c r="F24" s="15">
        <v>7552995.29</v>
      </c>
      <c r="G24" s="15">
        <v>7551279.3200000003</v>
      </c>
      <c r="H24" s="15">
        <f t="shared" si="1"/>
        <v>89902.519999999553</v>
      </c>
    </row>
    <row r="25" spans="1:8" x14ac:dyDescent="0.2">
      <c r="A25" s="5"/>
      <c r="B25" s="11" t="s">
        <v>85</v>
      </c>
      <c r="C25" s="15">
        <v>17000</v>
      </c>
      <c r="D25" s="15">
        <v>-6787.07</v>
      </c>
      <c r="E25" s="15">
        <f t="shared" si="0"/>
        <v>10212.93</v>
      </c>
      <c r="F25" s="15">
        <v>9203.4500000000007</v>
      </c>
      <c r="G25" s="15">
        <v>9203.4500000000007</v>
      </c>
      <c r="H25" s="15">
        <f t="shared" si="1"/>
        <v>1009.4799999999996</v>
      </c>
    </row>
    <row r="26" spans="1:8" x14ac:dyDescent="0.2">
      <c r="A26" s="5"/>
      <c r="B26" s="11" t="s">
        <v>86</v>
      </c>
      <c r="C26" s="15">
        <v>1897227</v>
      </c>
      <c r="D26" s="15">
        <v>614063.14</v>
      </c>
      <c r="E26" s="15">
        <f t="shared" si="0"/>
        <v>2511290.14</v>
      </c>
      <c r="F26" s="15">
        <v>2361984.75</v>
      </c>
      <c r="G26" s="15">
        <v>2361984.75</v>
      </c>
      <c r="H26" s="15">
        <f t="shared" si="1"/>
        <v>149305.39000000013</v>
      </c>
    </row>
    <row r="27" spans="1:8" x14ac:dyDescent="0.2">
      <c r="A27" s="5"/>
      <c r="B27" s="11" t="s">
        <v>87</v>
      </c>
      <c r="C27" s="15">
        <v>722672</v>
      </c>
      <c r="D27" s="15">
        <v>23919.65</v>
      </c>
      <c r="E27" s="15">
        <f t="shared" si="0"/>
        <v>746591.65</v>
      </c>
      <c r="F27" s="15">
        <v>731243.83</v>
      </c>
      <c r="G27" s="15">
        <v>731243.83</v>
      </c>
      <c r="H27" s="15">
        <f t="shared" si="1"/>
        <v>15347.820000000065</v>
      </c>
    </row>
    <row r="28" spans="1:8" x14ac:dyDescent="0.2">
      <c r="A28" s="5"/>
      <c r="B28" s="11" t="s">
        <v>88</v>
      </c>
      <c r="C28" s="15">
        <v>2630025</v>
      </c>
      <c r="D28" s="15">
        <v>211120.4</v>
      </c>
      <c r="E28" s="15">
        <f t="shared" si="0"/>
        <v>2841145.4</v>
      </c>
      <c r="F28" s="15">
        <v>2831336.16</v>
      </c>
      <c r="G28" s="15">
        <v>2777336.16</v>
      </c>
      <c r="H28" s="15">
        <f t="shared" si="1"/>
        <v>9809.2399999997579</v>
      </c>
    </row>
    <row r="29" spans="1:8" x14ac:dyDescent="0.2">
      <c r="A29" s="5"/>
      <c r="B29" s="11" t="s">
        <v>89</v>
      </c>
      <c r="C29" s="15">
        <v>224000</v>
      </c>
      <c r="D29" s="15">
        <v>-61192.93</v>
      </c>
      <c r="E29" s="15">
        <f t="shared" si="0"/>
        <v>162807.07</v>
      </c>
      <c r="F29" s="15">
        <v>162436.57</v>
      </c>
      <c r="G29" s="15">
        <v>162436.57</v>
      </c>
      <c r="H29" s="15">
        <f t="shared" si="1"/>
        <v>370.5</v>
      </c>
    </row>
    <row r="30" spans="1:8" x14ac:dyDescent="0.2">
      <c r="A30" s="5"/>
      <c r="B30" s="11" t="s">
        <v>90</v>
      </c>
      <c r="C30" s="15">
        <v>39600</v>
      </c>
      <c r="D30" s="15">
        <v>55088.19</v>
      </c>
      <c r="E30" s="15">
        <f t="shared" si="0"/>
        <v>94688.19</v>
      </c>
      <c r="F30" s="15">
        <v>46497.84</v>
      </c>
      <c r="G30" s="15">
        <v>46497.84</v>
      </c>
      <c r="H30" s="15">
        <f t="shared" si="1"/>
        <v>48190.350000000006</v>
      </c>
    </row>
    <row r="31" spans="1:8" x14ac:dyDescent="0.2">
      <c r="A31" s="5"/>
      <c r="B31" s="11" t="s">
        <v>91</v>
      </c>
      <c r="C31" s="15">
        <v>136000</v>
      </c>
      <c r="D31" s="15">
        <v>62953</v>
      </c>
      <c r="E31" s="15">
        <f t="shared" si="0"/>
        <v>198953</v>
      </c>
      <c r="F31" s="15">
        <v>176001.62</v>
      </c>
      <c r="G31" s="15">
        <v>176001.62</v>
      </c>
      <c r="H31" s="15">
        <f t="shared" si="1"/>
        <v>22951.380000000005</v>
      </c>
    </row>
    <row r="32" spans="1:8" x14ac:dyDescent="0.2">
      <c r="A32" s="5"/>
      <c r="B32" s="11" t="s">
        <v>19</v>
      </c>
      <c r="C32" s="15">
        <v>2598180</v>
      </c>
      <c r="D32" s="15">
        <v>-275934</v>
      </c>
      <c r="E32" s="15">
        <f t="shared" si="0"/>
        <v>2322246</v>
      </c>
      <c r="F32" s="15">
        <v>2260172.54</v>
      </c>
      <c r="G32" s="15">
        <v>2209751.7000000002</v>
      </c>
      <c r="H32" s="15">
        <f t="shared" si="1"/>
        <v>62073.459999999963</v>
      </c>
    </row>
    <row r="33" spans="1:8" x14ac:dyDescent="0.2">
      <c r="A33" s="47" t="s">
        <v>64</v>
      </c>
      <c r="B33" s="7"/>
      <c r="C33" s="15">
        <f>SUM(C34:C42)</f>
        <v>49800</v>
      </c>
      <c r="D33" s="15">
        <f>SUM(D34:D42)</f>
        <v>1576030.32</v>
      </c>
      <c r="E33" s="15">
        <f t="shared" si="0"/>
        <v>1625830.32</v>
      </c>
      <c r="F33" s="15">
        <f>SUM(F34:F42)</f>
        <v>1587756.6600000001</v>
      </c>
      <c r="G33" s="15">
        <f>SUM(G34:G42)</f>
        <v>1587756.6600000001</v>
      </c>
      <c r="H33" s="15">
        <f t="shared" si="1"/>
        <v>38073.659999999916</v>
      </c>
    </row>
    <row r="34" spans="1:8" x14ac:dyDescent="0.2">
      <c r="A34" s="5"/>
      <c r="B34" s="11" t="s">
        <v>92</v>
      </c>
      <c r="C34" s="15">
        <v>0</v>
      </c>
      <c r="D34" s="15">
        <v>1576030.32</v>
      </c>
      <c r="E34" s="15">
        <f t="shared" si="0"/>
        <v>1576030.32</v>
      </c>
      <c r="F34" s="15">
        <v>1576030.32</v>
      </c>
      <c r="G34" s="15">
        <v>1576030.32</v>
      </c>
      <c r="H34" s="15">
        <f t="shared" si="1"/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5"/>
      <c r="B37" s="11" t="s">
        <v>95</v>
      </c>
      <c r="C37" s="15">
        <v>49800</v>
      </c>
      <c r="D37" s="15">
        <v>0</v>
      </c>
      <c r="E37" s="15">
        <f t="shared" si="0"/>
        <v>49800</v>
      </c>
      <c r="F37" s="15">
        <v>11726.34</v>
      </c>
      <c r="G37" s="15">
        <v>11726.34</v>
      </c>
      <c r="H37" s="15">
        <f t="shared" si="1"/>
        <v>38073.660000000003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897177</v>
      </c>
      <c r="D43" s="15">
        <f>SUM(D44:D52)</f>
        <v>857681.15</v>
      </c>
      <c r="E43" s="15">
        <f t="shared" si="0"/>
        <v>1754858.15</v>
      </c>
      <c r="F43" s="15">
        <f>SUM(F44:F52)</f>
        <v>1529989.3800000001</v>
      </c>
      <c r="G43" s="15">
        <f>SUM(G44:G52)</f>
        <v>1308989.3800000001</v>
      </c>
      <c r="H43" s="15">
        <f t="shared" si="1"/>
        <v>224868.76999999979</v>
      </c>
    </row>
    <row r="44" spans="1:8" x14ac:dyDescent="0.2">
      <c r="A44" s="5"/>
      <c r="B44" s="11" t="s">
        <v>99</v>
      </c>
      <c r="C44" s="15">
        <v>537740</v>
      </c>
      <c r="D44" s="15">
        <v>-147141.01999999999</v>
      </c>
      <c r="E44" s="15">
        <f t="shared" si="0"/>
        <v>390598.98</v>
      </c>
      <c r="F44" s="15">
        <v>250291.47</v>
      </c>
      <c r="G44" s="15">
        <v>250291.47</v>
      </c>
      <c r="H44" s="15">
        <f t="shared" si="1"/>
        <v>140307.50999999998</v>
      </c>
    </row>
    <row r="45" spans="1:8" x14ac:dyDescent="0.2">
      <c r="A45" s="5"/>
      <c r="B45" s="11" t="s">
        <v>100</v>
      </c>
      <c r="C45" s="15">
        <v>11780</v>
      </c>
      <c r="D45" s="15">
        <v>25081.67</v>
      </c>
      <c r="E45" s="15">
        <f t="shared" si="0"/>
        <v>36861.67</v>
      </c>
      <c r="F45" s="15">
        <v>36446.410000000003</v>
      </c>
      <c r="G45" s="15">
        <v>36446.410000000003</v>
      </c>
      <c r="H45" s="15">
        <f t="shared" si="1"/>
        <v>415.25999999999476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5"/>
      <c r="B47" s="11" t="s">
        <v>102</v>
      </c>
      <c r="C47" s="15">
        <v>60000</v>
      </c>
      <c r="D47" s="15">
        <v>548181.03</v>
      </c>
      <c r="E47" s="15">
        <f t="shared" si="0"/>
        <v>608181.03</v>
      </c>
      <c r="F47" s="15">
        <v>602232.76</v>
      </c>
      <c r="G47" s="15">
        <v>602232.76</v>
      </c>
      <c r="H47" s="15">
        <f t="shared" si="1"/>
        <v>5948.2700000000186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104</v>
      </c>
      <c r="C49" s="15">
        <v>121104</v>
      </c>
      <c r="D49" s="15">
        <v>431559.47</v>
      </c>
      <c r="E49" s="15">
        <f t="shared" si="0"/>
        <v>552663.47</v>
      </c>
      <c r="F49" s="15">
        <v>534082.14</v>
      </c>
      <c r="G49" s="15">
        <v>313082.14</v>
      </c>
      <c r="H49" s="15">
        <f t="shared" si="1"/>
        <v>18581.329999999958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5"/>
      <c r="B52" s="11" t="s">
        <v>107</v>
      </c>
      <c r="C52" s="15">
        <v>166553</v>
      </c>
      <c r="D52" s="15">
        <v>0</v>
      </c>
      <c r="E52" s="15">
        <f t="shared" si="0"/>
        <v>166553</v>
      </c>
      <c r="F52" s="15">
        <v>106936.6</v>
      </c>
      <c r="G52" s="15">
        <v>106936.6</v>
      </c>
      <c r="H52" s="15">
        <f t="shared" si="1"/>
        <v>59616.399999999994</v>
      </c>
    </row>
    <row r="53" spans="1:8" x14ac:dyDescent="0.2">
      <c r="A53" s="47" t="s">
        <v>66</v>
      </c>
      <c r="B53" s="7"/>
      <c r="C53" s="15">
        <f>SUM(C54:C56)</f>
        <v>17997411</v>
      </c>
      <c r="D53" s="15">
        <f>SUM(D54:D56)</f>
        <v>5547022.1600000001</v>
      </c>
      <c r="E53" s="15">
        <f t="shared" si="0"/>
        <v>23544433.16</v>
      </c>
      <c r="F53" s="15">
        <f>SUM(F54:F56)</f>
        <v>8662953.3900000006</v>
      </c>
      <c r="G53" s="15">
        <f>SUM(G54:G56)</f>
        <v>8378493.0800000001</v>
      </c>
      <c r="H53" s="15">
        <f t="shared" si="1"/>
        <v>14881479.77</v>
      </c>
    </row>
    <row r="54" spans="1:8" x14ac:dyDescent="0.2">
      <c r="A54" s="5"/>
      <c r="B54" s="11" t="s">
        <v>108</v>
      </c>
      <c r="C54" s="15">
        <v>17037411</v>
      </c>
      <c r="D54" s="15">
        <v>4711863.03</v>
      </c>
      <c r="E54" s="15">
        <f t="shared" si="0"/>
        <v>21749274.030000001</v>
      </c>
      <c r="F54" s="15">
        <v>7195304.6500000004</v>
      </c>
      <c r="G54" s="15">
        <v>6910844.3399999999</v>
      </c>
      <c r="H54" s="15">
        <f t="shared" si="1"/>
        <v>14553969.380000001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5"/>
      <c r="B56" s="11" t="s">
        <v>110</v>
      </c>
      <c r="C56" s="15">
        <v>960000</v>
      </c>
      <c r="D56" s="15">
        <v>835159.13</v>
      </c>
      <c r="E56" s="15">
        <f t="shared" si="0"/>
        <v>1795159.13</v>
      </c>
      <c r="F56" s="15">
        <v>1467648.74</v>
      </c>
      <c r="G56" s="15">
        <v>1467648.74</v>
      </c>
      <c r="H56" s="15">
        <f t="shared" si="1"/>
        <v>327510.3899999999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69</v>
      </c>
      <c r="B69" s="7"/>
      <c r="C69" s="15">
        <f>SUM(C70:C76)</f>
        <v>1500000</v>
      </c>
      <c r="D69" s="15">
        <f>SUM(D70:D76)</f>
        <v>-1500000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124</v>
      </c>
      <c r="C76" s="16">
        <v>1500000</v>
      </c>
      <c r="D76" s="16">
        <v>-1500000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65539576</v>
      </c>
      <c r="D77" s="17">
        <f t="shared" si="4"/>
        <v>3169153.16</v>
      </c>
      <c r="E77" s="17">
        <f t="shared" si="4"/>
        <v>68708729.159999996</v>
      </c>
      <c r="F77" s="17">
        <f t="shared" si="4"/>
        <v>52254272.93</v>
      </c>
      <c r="G77" s="17">
        <f t="shared" si="4"/>
        <v>51311296.350000001</v>
      </c>
      <c r="H77" s="17">
        <f t="shared" si="4"/>
        <v>16454456.229999997</v>
      </c>
    </row>
    <row r="79" spans="1:8" s="53" customFormat="1" x14ac:dyDescent="0.2">
      <c r="B79" s="50" t="s">
        <v>143</v>
      </c>
      <c r="C79" s="51"/>
      <c r="D79" s="52"/>
      <c r="E79" s="52"/>
      <c r="F79" s="52"/>
      <c r="G79" s="52"/>
      <c r="H79" s="52"/>
    </row>
    <row r="80" spans="1:8" s="53" customFormat="1" x14ac:dyDescent="0.2">
      <c r="B80" s="51"/>
      <c r="C80" s="51"/>
      <c r="D80" s="52"/>
      <c r="E80" s="52"/>
      <c r="F80" s="52"/>
      <c r="G80" s="52"/>
      <c r="H80" s="52"/>
    </row>
    <row r="81" spans="2:8" s="53" customFormat="1" x14ac:dyDescent="0.2">
      <c r="B81" s="51"/>
      <c r="C81" s="51"/>
      <c r="D81" s="52"/>
      <c r="E81" s="52"/>
      <c r="F81" s="52"/>
      <c r="G81" s="52"/>
      <c r="H81" s="52"/>
    </row>
    <row r="82" spans="2:8" s="53" customFormat="1" x14ac:dyDescent="0.2">
      <c r="B82" s="51"/>
      <c r="C82" s="51"/>
      <c r="D82" s="51"/>
      <c r="E82" s="52"/>
      <c r="F82" s="52"/>
      <c r="G82" s="52"/>
      <c r="H82" s="52"/>
    </row>
    <row r="83" spans="2:8" s="53" customFormat="1" x14ac:dyDescent="0.2">
      <c r="B83" s="51"/>
      <c r="D83" s="52"/>
      <c r="E83" s="52"/>
      <c r="F83" s="52"/>
      <c r="H83" s="52"/>
    </row>
    <row r="84" spans="2:8" s="56" customFormat="1" ht="45" customHeight="1" x14ac:dyDescent="0.2">
      <c r="B84" s="54"/>
      <c r="C84" s="57"/>
      <c r="D84" s="57"/>
      <c r="E84" s="55"/>
      <c r="F84" s="55"/>
      <c r="G84" s="57"/>
      <c r="H84" s="57"/>
    </row>
  </sheetData>
  <sheetProtection formatCells="0" formatColumns="0" formatRows="0" autoFilter="0"/>
  <mergeCells count="6">
    <mergeCell ref="C84:D84"/>
    <mergeCell ref="G84:H84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8" t="s">
        <v>138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 x14ac:dyDescent="0.2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 x14ac:dyDescent="0.2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8">
        <v>45144988</v>
      </c>
      <c r="D6" s="48">
        <v>-1735550.15</v>
      </c>
      <c r="E6" s="48">
        <f>C6+D6</f>
        <v>43409437.850000001</v>
      </c>
      <c r="F6" s="48">
        <v>42061330.159999996</v>
      </c>
      <c r="G6" s="48">
        <v>41623813.890000001</v>
      </c>
      <c r="H6" s="48">
        <f>E6-F6</f>
        <v>1348107.6900000051</v>
      </c>
    </row>
    <row r="7" spans="1:8" x14ac:dyDescent="0.2">
      <c r="A7" s="5"/>
      <c r="B7" s="18"/>
      <c r="C7" s="48"/>
      <c r="D7" s="48"/>
      <c r="E7" s="48"/>
      <c r="F7" s="48"/>
      <c r="G7" s="48"/>
      <c r="H7" s="48"/>
    </row>
    <row r="8" spans="1:8" x14ac:dyDescent="0.2">
      <c r="A8" s="5"/>
      <c r="B8" s="18" t="s">
        <v>1</v>
      </c>
      <c r="C8" s="48">
        <v>18894588</v>
      </c>
      <c r="D8" s="48">
        <v>6404703.3099999996</v>
      </c>
      <c r="E8" s="48">
        <f>C8+D8</f>
        <v>25299291.309999999</v>
      </c>
      <c r="F8" s="48">
        <v>10192942.77</v>
      </c>
      <c r="G8" s="48">
        <v>9687482.4600000009</v>
      </c>
      <c r="H8" s="48">
        <f>E8-F8</f>
        <v>15106348.539999999</v>
      </c>
    </row>
    <row r="9" spans="1:8" x14ac:dyDescent="0.2">
      <c r="A9" s="5"/>
      <c r="B9" s="18"/>
      <c r="C9" s="48"/>
      <c r="D9" s="48"/>
      <c r="E9" s="48"/>
      <c r="F9" s="48"/>
      <c r="G9" s="48"/>
      <c r="H9" s="48"/>
    </row>
    <row r="10" spans="1:8" x14ac:dyDescent="0.2">
      <c r="A10" s="5"/>
      <c r="B10" s="18" t="s">
        <v>2</v>
      </c>
      <c r="C10" s="48">
        <v>1500000</v>
      </c>
      <c r="D10" s="48">
        <v>-1500000</v>
      </c>
      <c r="E10" s="48">
        <f>C10+D10</f>
        <v>0</v>
      </c>
      <c r="F10" s="48">
        <v>0</v>
      </c>
      <c r="G10" s="48">
        <v>0</v>
      </c>
      <c r="H10" s="48">
        <f>E10-F10</f>
        <v>0</v>
      </c>
    </row>
    <row r="11" spans="1:8" x14ac:dyDescent="0.2">
      <c r="A11" s="5"/>
      <c r="B11" s="18"/>
      <c r="C11" s="48"/>
      <c r="D11" s="48"/>
      <c r="E11" s="48"/>
      <c r="F11" s="48"/>
      <c r="G11" s="48"/>
      <c r="H11" s="48"/>
    </row>
    <row r="12" spans="1:8" x14ac:dyDescent="0.2">
      <c r="A12" s="5"/>
      <c r="B12" s="18" t="s">
        <v>41</v>
      </c>
      <c r="C12" s="48">
        <v>0</v>
      </c>
      <c r="D12" s="48">
        <v>0</v>
      </c>
      <c r="E12" s="48">
        <f>C12+D12</f>
        <v>0</v>
      </c>
      <c r="F12" s="48">
        <v>0</v>
      </c>
      <c r="G12" s="48">
        <v>0</v>
      </c>
      <c r="H12" s="48">
        <f>E12-F12</f>
        <v>0</v>
      </c>
    </row>
    <row r="13" spans="1:8" x14ac:dyDescent="0.2">
      <c r="A13" s="5"/>
      <c r="B13" s="18"/>
      <c r="C13" s="48"/>
      <c r="D13" s="48"/>
      <c r="E13" s="48"/>
      <c r="F13" s="48"/>
      <c r="G13" s="48"/>
      <c r="H13" s="48"/>
    </row>
    <row r="14" spans="1:8" x14ac:dyDescent="0.2">
      <c r="A14" s="5"/>
      <c r="B14" s="18" t="s">
        <v>38</v>
      </c>
      <c r="C14" s="48">
        <v>0</v>
      </c>
      <c r="D14" s="48">
        <v>0</v>
      </c>
      <c r="E14" s="48">
        <f>C14+D14</f>
        <v>0</v>
      </c>
      <c r="F14" s="48">
        <v>0</v>
      </c>
      <c r="G14" s="48">
        <v>0</v>
      </c>
      <c r="H14" s="48">
        <f>E14-F14</f>
        <v>0</v>
      </c>
    </row>
    <row r="15" spans="1:8" x14ac:dyDescent="0.2">
      <c r="A15" s="6"/>
      <c r="B15" s="19"/>
      <c r="C15" s="49"/>
      <c r="D15" s="49"/>
      <c r="E15" s="49"/>
      <c r="F15" s="49"/>
      <c r="G15" s="49"/>
      <c r="H15" s="49"/>
    </row>
    <row r="16" spans="1:8" x14ac:dyDescent="0.2">
      <c r="A16" s="20"/>
      <c r="B16" s="13" t="s">
        <v>53</v>
      </c>
      <c r="C16" s="17">
        <f>SUM(C6+C8+C10+C12+C14)</f>
        <v>65539576</v>
      </c>
      <c r="D16" s="17">
        <f>SUM(D6+D8+D10+D12+D14)</f>
        <v>3169153.16</v>
      </c>
      <c r="E16" s="17">
        <f>SUM(E6+E8+E10+E12+E14)</f>
        <v>68708729.159999996</v>
      </c>
      <c r="F16" s="17">
        <f t="shared" ref="F16:H16" si="0">SUM(F6+F8+F10+F12+F14)</f>
        <v>52254272.929999992</v>
      </c>
      <c r="G16" s="17">
        <f t="shared" si="0"/>
        <v>51311296.350000001</v>
      </c>
      <c r="H16" s="17">
        <f t="shared" si="0"/>
        <v>16454456.230000004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16" workbookViewId="0">
      <selection activeCell="A34" sqref="A34:B3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8" t="s">
        <v>139</v>
      </c>
      <c r="B1" s="59"/>
      <c r="C1" s="59"/>
      <c r="D1" s="59"/>
      <c r="E1" s="59"/>
      <c r="F1" s="59"/>
      <c r="G1" s="59"/>
      <c r="H1" s="60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63" t="s">
        <v>54</v>
      </c>
      <c r="B3" s="64"/>
      <c r="C3" s="58" t="s">
        <v>60</v>
      </c>
      <c r="D3" s="59"/>
      <c r="E3" s="59"/>
      <c r="F3" s="59"/>
      <c r="G3" s="60"/>
      <c r="H3" s="61" t="s">
        <v>59</v>
      </c>
    </row>
    <row r="4" spans="1:8" ht="24.95" customHeight="1" x14ac:dyDescent="0.2">
      <c r="A4" s="65"/>
      <c r="B4" s="66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2"/>
    </row>
    <row r="5" spans="1:8" x14ac:dyDescent="0.2">
      <c r="A5" s="67"/>
      <c r="B5" s="68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7"/>
      <c r="B6" s="24"/>
      <c r="C6" s="35"/>
      <c r="D6" s="35"/>
      <c r="E6" s="35"/>
      <c r="F6" s="35"/>
      <c r="G6" s="35"/>
      <c r="H6" s="35"/>
    </row>
    <row r="7" spans="1:8" x14ac:dyDescent="0.2">
      <c r="A7" s="4" t="s">
        <v>128</v>
      </c>
      <c r="B7" s="22"/>
      <c r="C7" s="15">
        <v>21949113</v>
      </c>
      <c r="D7" s="15">
        <v>29248.47</v>
      </c>
      <c r="E7" s="15">
        <f>C7+D7</f>
        <v>21978361.469999999</v>
      </c>
      <c r="F7" s="15">
        <v>21512364.039999999</v>
      </c>
      <c r="G7" s="15">
        <v>21372296.379999999</v>
      </c>
      <c r="H7" s="15">
        <f>E7-F7</f>
        <v>465997.4299999997</v>
      </c>
    </row>
    <row r="8" spans="1:8" x14ac:dyDescent="0.2">
      <c r="A8" s="4" t="s">
        <v>129</v>
      </c>
      <c r="B8" s="22"/>
      <c r="C8" s="15">
        <v>3212857</v>
      </c>
      <c r="D8" s="15">
        <v>500942.01</v>
      </c>
      <c r="E8" s="15">
        <f t="shared" ref="E8:E15" si="0">C8+D8</f>
        <v>3713799.01</v>
      </c>
      <c r="F8" s="15">
        <v>3603738.34</v>
      </c>
      <c r="G8" s="15">
        <v>3577705.13</v>
      </c>
      <c r="H8" s="15">
        <f t="shared" ref="H8:H15" si="1">E8-F8</f>
        <v>110060.66999999993</v>
      </c>
    </row>
    <row r="9" spans="1:8" x14ac:dyDescent="0.2">
      <c r="A9" s="4" t="s">
        <v>130</v>
      </c>
      <c r="B9" s="22"/>
      <c r="C9" s="15">
        <v>5193424</v>
      </c>
      <c r="D9" s="15">
        <v>-2761972.45</v>
      </c>
      <c r="E9" s="15">
        <f t="shared" si="0"/>
        <v>2431451.5499999998</v>
      </c>
      <c r="F9" s="15">
        <v>2301726.86</v>
      </c>
      <c r="G9" s="15">
        <v>2256671.29</v>
      </c>
      <c r="H9" s="15">
        <f t="shared" si="1"/>
        <v>129724.68999999994</v>
      </c>
    </row>
    <row r="10" spans="1:8" x14ac:dyDescent="0.2">
      <c r="A10" s="4" t="s">
        <v>131</v>
      </c>
      <c r="B10" s="22"/>
      <c r="C10" s="15">
        <v>2318504</v>
      </c>
      <c r="D10" s="15">
        <v>-119139.65</v>
      </c>
      <c r="E10" s="15">
        <f t="shared" si="0"/>
        <v>2199364.35</v>
      </c>
      <c r="F10" s="15">
        <v>2160355.3199999998</v>
      </c>
      <c r="G10" s="15">
        <v>2125047.54</v>
      </c>
      <c r="H10" s="15">
        <f t="shared" si="1"/>
        <v>39009.030000000261</v>
      </c>
    </row>
    <row r="11" spans="1:8" x14ac:dyDescent="0.2">
      <c r="A11" s="4" t="s">
        <v>132</v>
      </c>
      <c r="B11" s="22"/>
      <c r="C11" s="15">
        <v>4610644</v>
      </c>
      <c r="D11" s="15">
        <v>-1080586.1000000001</v>
      </c>
      <c r="E11" s="15">
        <f t="shared" si="0"/>
        <v>3530057.9</v>
      </c>
      <c r="F11" s="15">
        <v>3103029.62</v>
      </c>
      <c r="G11" s="15">
        <v>3051167.09</v>
      </c>
      <c r="H11" s="15">
        <f t="shared" si="1"/>
        <v>427028.2799999998</v>
      </c>
    </row>
    <row r="12" spans="1:8" x14ac:dyDescent="0.2">
      <c r="A12" s="4" t="s">
        <v>133</v>
      </c>
      <c r="B12" s="22"/>
      <c r="C12" s="15">
        <v>1699033</v>
      </c>
      <c r="D12" s="15">
        <v>-151332.60999999999</v>
      </c>
      <c r="E12" s="15">
        <f t="shared" si="0"/>
        <v>1547700.3900000001</v>
      </c>
      <c r="F12" s="15">
        <v>1342279.64</v>
      </c>
      <c r="G12" s="15">
        <v>1329334.93</v>
      </c>
      <c r="H12" s="15">
        <f t="shared" si="1"/>
        <v>205420.75000000023</v>
      </c>
    </row>
    <row r="13" spans="1:8" x14ac:dyDescent="0.2">
      <c r="A13" s="4" t="s">
        <v>134</v>
      </c>
      <c r="B13" s="22"/>
      <c r="C13" s="15">
        <v>5660357</v>
      </c>
      <c r="D13" s="15">
        <v>309152.40000000002</v>
      </c>
      <c r="E13" s="15">
        <f t="shared" si="0"/>
        <v>5969509.4000000004</v>
      </c>
      <c r="F13" s="15">
        <v>5914179.3600000003</v>
      </c>
      <c r="G13" s="15">
        <v>5598613.7599999998</v>
      </c>
      <c r="H13" s="15">
        <f t="shared" si="1"/>
        <v>55330.040000000037</v>
      </c>
    </row>
    <row r="14" spans="1:8" x14ac:dyDescent="0.2">
      <c r="A14" s="4" t="s">
        <v>135</v>
      </c>
      <c r="B14" s="22"/>
      <c r="C14" s="15">
        <v>1183058</v>
      </c>
      <c r="D14" s="15">
        <v>-123489.23</v>
      </c>
      <c r="E14" s="15">
        <f t="shared" si="0"/>
        <v>1059568.77</v>
      </c>
      <c r="F14" s="15">
        <v>960439.02</v>
      </c>
      <c r="G14" s="15">
        <v>950699.59</v>
      </c>
      <c r="H14" s="15">
        <f t="shared" si="1"/>
        <v>99129.75</v>
      </c>
    </row>
    <row r="15" spans="1:8" x14ac:dyDescent="0.2">
      <c r="A15" s="4" t="s">
        <v>136</v>
      </c>
      <c r="B15" s="22"/>
      <c r="C15" s="15">
        <v>19712586</v>
      </c>
      <c r="D15" s="15">
        <v>6566330.3200000003</v>
      </c>
      <c r="E15" s="15">
        <f t="shared" si="0"/>
        <v>26278916.32</v>
      </c>
      <c r="F15" s="15">
        <v>11356160.73</v>
      </c>
      <c r="G15" s="15">
        <v>11049760.640000001</v>
      </c>
      <c r="H15" s="15">
        <f t="shared" si="1"/>
        <v>14922755.59</v>
      </c>
    </row>
    <row r="16" spans="1:8" x14ac:dyDescent="0.2">
      <c r="A16" s="25"/>
      <c r="B16" s="46" t="s">
        <v>53</v>
      </c>
      <c r="C16" s="23">
        <f t="shared" ref="C16:H16" si="2">SUM(C5:C15)</f>
        <v>65539577</v>
      </c>
      <c r="D16" s="23">
        <f t="shared" si="2"/>
        <v>3169155.16</v>
      </c>
      <c r="E16" s="23">
        <f t="shared" si="2"/>
        <v>68708729.159999996</v>
      </c>
      <c r="F16" s="23">
        <f t="shared" si="2"/>
        <v>52254276.930000007</v>
      </c>
      <c r="G16" s="23">
        <f t="shared" si="2"/>
        <v>51311301.350000001</v>
      </c>
      <c r="H16" s="23">
        <f t="shared" si="2"/>
        <v>16454456.23</v>
      </c>
    </row>
    <row r="19" spans="1:8" ht="45" customHeight="1" x14ac:dyDescent="0.2">
      <c r="A19" s="58" t="s">
        <v>141</v>
      </c>
      <c r="B19" s="59"/>
      <c r="C19" s="59"/>
      <c r="D19" s="59"/>
      <c r="E19" s="59"/>
      <c r="F19" s="59"/>
      <c r="G19" s="59"/>
      <c r="H19" s="60"/>
    </row>
    <row r="21" spans="1:8" x14ac:dyDescent="0.2">
      <c r="A21" s="63" t="s">
        <v>54</v>
      </c>
      <c r="B21" s="64"/>
      <c r="C21" s="58" t="s">
        <v>60</v>
      </c>
      <c r="D21" s="59"/>
      <c r="E21" s="59"/>
      <c r="F21" s="59"/>
      <c r="G21" s="60"/>
      <c r="H21" s="61" t="s">
        <v>59</v>
      </c>
    </row>
    <row r="22" spans="1:8" ht="22.5" x14ac:dyDescent="0.2">
      <c r="A22" s="65"/>
      <c r="B22" s="66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2"/>
    </row>
    <row r="23" spans="1:8" x14ac:dyDescent="0.2">
      <c r="A23" s="67"/>
      <c r="B23" s="68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7"/>
      <c r="B24" s="28"/>
      <c r="C24" s="32"/>
      <c r="D24" s="32"/>
      <c r="E24" s="32"/>
      <c r="F24" s="32"/>
      <c r="G24" s="32"/>
      <c r="H24" s="32"/>
    </row>
    <row r="25" spans="1:8" x14ac:dyDescent="0.2">
      <c r="A25" s="4" t="s">
        <v>8</v>
      </c>
      <c r="B25" s="2"/>
      <c r="C25" s="33"/>
      <c r="D25" s="33"/>
      <c r="E25" s="33"/>
      <c r="F25" s="33"/>
      <c r="G25" s="33"/>
      <c r="H25" s="33"/>
    </row>
    <row r="26" spans="1:8" x14ac:dyDescent="0.2">
      <c r="A26" s="4" t="s">
        <v>9</v>
      </c>
      <c r="B26" s="2"/>
      <c r="C26" s="33"/>
      <c r="D26" s="33"/>
      <c r="E26" s="33"/>
      <c r="F26" s="33"/>
      <c r="G26" s="33"/>
      <c r="H26" s="33"/>
    </row>
    <row r="27" spans="1:8" x14ac:dyDescent="0.2">
      <c r="A27" s="4" t="s">
        <v>10</v>
      </c>
      <c r="B27" s="2"/>
      <c r="C27" s="33"/>
      <c r="D27" s="33"/>
      <c r="E27" s="33"/>
      <c r="F27" s="33"/>
      <c r="G27" s="33"/>
      <c r="H27" s="33"/>
    </row>
    <row r="28" spans="1:8" x14ac:dyDescent="0.2">
      <c r="A28" s="4" t="s">
        <v>11</v>
      </c>
      <c r="B28" s="2"/>
      <c r="C28" s="33"/>
      <c r="D28" s="33"/>
      <c r="E28" s="33"/>
      <c r="F28" s="33"/>
      <c r="G28" s="33"/>
      <c r="H28" s="33"/>
    </row>
    <row r="29" spans="1:8" x14ac:dyDescent="0.2">
      <c r="A29" s="4"/>
      <c r="B29" s="2"/>
      <c r="C29" s="34"/>
      <c r="D29" s="34"/>
      <c r="E29" s="34"/>
      <c r="F29" s="34"/>
      <c r="G29" s="34"/>
      <c r="H29" s="34"/>
    </row>
    <row r="30" spans="1:8" x14ac:dyDescent="0.2">
      <c r="A30" s="25"/>
      <c r="B30" s="46" t="s">
        <v>53</v>
      </c>
      <c r="C30" s="23"/>
      <c r="D30" s="23"/>
      <c r="E30" s="23"/>
      <c r="F30" s="23"/>
      <c r="G30" s="23"/>
      <c r="H30" s="23"/>
    </row>
    <row r="33" spans="1:8" ht="45" customHeight="1" x14ac:dyDescent="0.2">
      <c r="A33" s="58" t="s">
        <v>142</v>
      </c>
      <c r="B33" s="59"/>
      <c r="C33" s="59"/>
      <c r="D33" s="59"/>
      <c r="E33" s="59"/>
      <c r="F33" s="59"/>
      <c r="G33" s="59"/>
      <c r="H33" s="60"/>
    </row>
    <row r="34" spans="1:8" x14ac:dyDescent="0.2">
      <c r="A34" s="63" t="s">
        <v>54</v>
      </c>
      <c r="B34" s="64"/>
      <c r="C34" s="58" t="s">
        <v>60</v>
      </c>
      <c r="D34" s="59"/>
      <c r="E34" s="59"/>
      <c r="F34" s="59"/>
      <c r="G34" s="60"/>
      <c r="H34" s="61" t="s">
        <v>59</v>
      </c>
    </row>
    <row r="35" spans="1:8" ht="22.5" x14ac:dyDescent="0.2">
      <c r="A35" s="65"/>
      <c r="B35" s="66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2"/>
    </row>
    <row r="36" spans="1:8" x14ac:dyDescent="0.2">
      <c r="A36" s="67"/>
      <c r="B36" s="68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7"/>
      <c r="B37" s="28"/>
      <c r="C37" s="32"/>
      <c r="D37" s="32"/>
      <c r="E37" s="32"/>
      <c r="F37" s="32"/>
      <c r="G37" s="32"/>
      <c r="H37" s="32"/>
    </row>
    <row r="38" spans="1:8" ht="22.5" x14ac:dyDescent="0.2">
      <c r="A38" s="4"/>
      <c r="B38" s="30" t="s">
        <v>13</v>
      </c>
      <c r="C38" s="33">
        <v>65539577</v>
      </c>
      <c r="D38" s="33">
        <v>3169155.16</v>
      </c>
      <c r="E38" s="33">
        <v>68708729.159999996</v>
      </c>
      <c r="F38" s="33">
        <v>52254276.930000007</v>
      </c>
      <c r="G38" s="33">
        <v>51311301.350000001</v>
      </c>
      <c r="H38" s="33">
        <v>16454456.23</v>
      </c>
    </row>
    <row r="39" spans="1:8" x14ac:dyDescent="0.2">
      <c r="A39" s="4"/>
      <c r="B39" s="30"/>
      <c r="C39" s="33"/>
      <c r="D39" s="33"/>
      <c r="E39" s="33"/>
      <c r="F39" s="33"/>
      <c r="G39" s="33"/>
      <c r="H39" s="33"/>
    </row>
    <row r="40" spans="1:8" x14ac:dyDescent="0.2">
      <c r="A40" s="4"/>
      <c r="B40" s="30" t="s">
        <v>12</v>
      </c>
      <c r="C40" s="33"/>
      <c r="D40" s="33"/>
      <c r="E40" s="33"/>
      <c r="F40" s="33"/>
      <c r="G40" s="33"/>
      <c r="H40" s="33"/>
    </row>
    <row r="41" spans="1:8" x14ac:dyDescent="0.2">
      <c r="A41" s="4"/>
      <c r="B41" s="30"/>
      <c r="C41" s="33"/>
      <c r="D41" s="33"/>
      <c r="E41" s="33"/>
      <c r="F41" s="33"/>
      <c r="G41" s="33"/>
      <c r="H41" s="33"/>
    </row>
    <row r="42" spans="1:8" ht="22.5" x14ac:dyDescent="0.2">
      <c r="A42" s="4"/>
      <c r="B42" s="30" t="s">
        <v>14</v>
      </c>
      <c r="C42" s="33"/>
      <c r="D42" s="33"/>
      <c r="E42" s="33"/>
      <c r="F42" s="33"/>
      <c r="G42" s="33"/>
      <c r="H42" s="33"/>
    </row>
    <row r="43" spans="1:8" x14ac:dyDescent="0.2">
      <c r="A43" s="4"/>
      <c r="B43" s="30"/>
      <c r="C43" s="33"/>
      <c r="D43" s="33"/>
      <c r="E43" s="33"/>
      <c r="F43" s="33"/>
      <c r="G43" s="33"/>
      <c r="H43" s="33"/>
    </row>
    <row r="44" spans="1:8" ht="22.5" x14ac:dyDescent="0.2">
      <c r="A44" s="4"/>
      <c r="B44" s="30" t="s">
        <v>26</v>
      </c>
      <c r="C44" s="33"/>
      <c r="D44" s="33"/>
      <c r="E44" s="33"/>
      <c r="F44" s="33"/>
      <c r="G44" s="33"/>
      <c r="H44" s="33"/>
    </row>
    <row r="45" spans="1:8" x14ac:dyDescent="0.2">
      <c r="A45" s="4"/>
      <c r="B45" s="30"/>
      <c r="C45" s="33"/>
      <c r="D45" s="33"/>
      <c r="E45" s="33"/>
      <c r="F45" s="33"/>
      <c r="G45" s="33"/>
      <c r="H45" s="33"/>
    </row>
    <row r="46" spans="1:8" ht="22.5" x14ac:dyDescent="0.2">
      <c r="A46" s="4"/>
      <c r="B46" s="30" t="s">
        <v>27</v>
      </c>
      <c r="C46" s="33"/>
      <c r="D46" s="33"/>
      <c r="E46" s="33"/>
      <c r="F46" s="33"/>
      <c r="G46" s="33"/>
      <c r="H46" s="33"/>
    </row>
    <row r="47" spans="1:8" x14ac:dyDescent="0.2">
      <c r="A47" s="4"/>
      <c r="B47" s="30"/>
      <c r="C47" s="33"/>
      <c r="D47" s="33"/>
      <c r="E47" s="33"/>
      <c r="F47" s="33"/>
      <c r="G47" s="33"/>
      <c r="H47" s="33"/>
    </row>
    <row r="48" spans="1:8" ht="22.5" x14ac:dyDescent="0.2">
      <c r="A48" s="4"/>
      <c r="B48" s="30" t="s">
        <v>34</v>
      </c>
      <c r="C48" s="33"/>
      <c r="D48" s="33"/>
      <c r="E48" s="33"/>
      <c r="F48" s="33"/>
      <c r="G48" s="33"/>
      <c r="H48" s="33"/>
    </row>
    <row r="49" spans="1:8" x14ac:dyDescent="0.2">
      <c r="A49" s="4"/>
      <c r="B49" s="30"/>
      <c r="C49" s="33"/>
      <c r="D49" s="33"/>
      <c r="E49" s="33"/>
      <c r="F49" s="33"/>
      <c r="G49" s="33"/>
      <c r="H49" s="33"/>
    </row>
    <row r="50" spans="1:8" x14ac:dyDescent="0.2">
      <c r="A50" s="4"/>
      <c r="B50" s="30" t="s">
        <v>15</v>
      </c>
      <c r="C50" s="33"/>
      <c r="D50" s="33"/>
      <c r="E50" s="33"/>
      <c r="F50" s="33"/>
      <c r="G50" s="33"/>
      <c r="H50" s="33"/>
    </row>
    <row r="51" spans="1:8" x14ac:dyDescent="0.2">
      <c r="A51" s="29"/>
      <c r="B51" s="31"/>
      <c r="C51" s="34"/>
      <c r="D51" s="34"/>
      <c r="E51" s="34"/>
      <c r="F51" s="34"/>
      <c r="G51" s="34"/>
      <c r="H51" s="34"/>
    </row>
    <row r="52" spans="1:8" x14ac:dyDescent="0.2">
      <c r="A52" s="25"/>
      <c r="B52" s="46" t="s">
        <v>53</v>
      </c>
      <c r="C52" s="23">
        <v>65539577</v>
      </c>
      <c r="D52" s="23">
        <v>3169155.16</v>
      </c>
      <c r="E52" s="23">
        <v>68708729.159999996</v>
      </c>
      <c r="F52" s="23">
        <v>52254276.930000007</v>
      </c>
      <c r="G52" s="23">
        <v>51311301.350000001</v>
      </c>
      <c r="H52" s="23">
        <v>16454456.23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A2" sqref="A2:B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8" t="s">
        <v>140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 x14ac:dyDescent="0.2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 x14ac:dyDescent="0.2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13305630</v>
      </c>
      <c r="D6" s="15">
        <f t="shared" si="0"/>
        <v>-4085187.43</v>
      </c>
      <c r="E6" s="15">
        <f t="shared" si="0"/>
        <v>9220442.5700000003</v>
      </c>
      <c r="F6" s="15">
        <f t="shared" si="0"/>
        <v>8525550.8200000003</v>
      </c>
      <c r="G6" s="15">
        <f t="shared" si="0"/>
        <v>8383585.5099999998</v>
      </c>
      <c r="H6" s="15">
        <f t="shared" si="0"/>
        <v>694891.75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12122572</v>
      </c>
      <c r="D11" s="15">
        <v>-3961698.2</v>
      </c>
      <c r="E11" s="15">
        <f t="shared" si="1"/>
        <v>8160873.7999999998</v>
      </c>
      <c r="F11" s="15">
        <v>7565111.7999999998</v>
      </c>
      <c r="G11" s="15">
        <v>7432885.9199999999</v>
      </c>
      <c r="H11" s="15">
        <f t="shared" si="2"/>
        <v>595762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1183058</v>
      </c>
      <c r="D14" s="15">
        <v>-123489.23</v>
      </c>
      <c r="E14" s="15">
        <f t="shared" si="1"/>
        <v>1059568.77</v>
      </c>
      <c r="F14" s="15">
        <v>960439.02</v>
      </c>
      <c r="G14" s="15">
        <v>950699.59</v>
      </c>
      <c r="H14" s="15">
        <f t="shared" si="2"/>
        <v>99129.75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52233946</v>
      </c>
      <c r="D16" s="15">
        <f t="shared" si="3"/>
        <v>7254340.5899999999</v>
      </c>
      <c r="E16" s="15">
        <f t="shared" si="3"/>
        <v>59488286.590000004</v>
      </c>
      <c r="F16" s="15">
        <f t="shared" si="3"/>
        <v>43728722.109999999</v>
      </c>
      <c r="G16" s="15">
        <f t="shared" si="3"/>
        <v>42927710.840000004</v>
      </c>
      <c r="H16" s="15">
        <f t="shared" si="3"/>
        <v>15759564.48</v>
      </c>
    </row>
    <row r="17" spans="1:8" x14ac:dyDescent="0.2">
      <c r="A17" s="37"/>
      <c r="B17" s="41" t="s">
        <v>45</v>
      </c>
      <c r="C17" s="15">
        <v>10572247</v>
      </c>
      <c r="D17" s="15">
        <v>658761.80000000005</v>
      </c>
      <c r="E17" s="15">
        <f>C17+D17</f>
        <v>11231008.800000001</v>
      </c>
      <c r="F17" s="15">
        <v>10860197.34</v>
      </c>
      <c r="G17" s="15">
        <v>10505653.82</v>
      </c>
      <c r="H17" s="15">
        <f t="shared" ref="H17:H23" si="4">E17-F17</f>
        <v>370811.46000000089</v>
      </c>
    </row>
    <row r="18" spans="1:8" x14ac:dyDescent="0.2">
      <c r="A18" s="37"/>
      <c r="B18" s="41" t="s">
        <v>28</v>
      </c>
      <c r="C18" s="15">
        <v>41661699</v>
      </c>
      <c r="D18" s="15">
        <v>6595578.79</v>
      </c>
      <c r="E18" s="15">
        <f t="shared" ref="E18:E23" si="5">C18+D18</f>
        <v>48257277.789999999</v>
      </c>
      <c r="F18" s="15">
        <v>32868524.77</v>
      </c>
      <c r="G18" s="15">
        <v>32422057.02</v>
      </c>
      <c r="H18" s="15">
        <f t="shared" si="4"/>
        <v>15388753.02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65539576</v>
      </c>
      <c r="D42" s="23">
        <f t="shared" si="12"/>
        <v>3169153.1599999997</v>
      </c>
      <c r="E42" s="23">
        <f t="shared" si="12"/>
        <v>68708729.159999996</v>
      </c>
      <c r="F42" s="23">
        <f t="shared" si="12"/>
        <v>52254272.93</v>
      </c>
      <c r="G42" s="23">
        <f t="shared" si="12"/>
        <v>51311296.350000001</v>
      </c>
      <c r="H42" s="23">
        <f t="shared" si="12"/>
        <v>16454456.23</v>
      </c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36"/>
      <c r="C44" s="36"/>
      <c r="D44" s="36"/>
      <c r="E44" s="36"/>
      <c r="F44" s="36"/>
      <c r="G44" s="36"/>
      <c r="H44" s="36"/>
    </row>
    <row r="45" spans="1:8" x14ac:dyDescent="0.2">
      <c r="A45" s="36"/>
      <c r="B45" s="36"/>
      <c r="C45" s="36"/>
      <c r="D45" s="36"/>
      <c r="E45" s="36"/>
      <c r="F45" s="36"/>
      <c r="G45" s="36"/>
      <c r="H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2019-01-29T17:37:11Z</cp:lastPrinted>
  <dcterms:created xsi:type="dcterms:W3CDTF">2014-02-10T03:37:14Z</dcterms:created>
  <dcterms:modified xsi:type="dcterms:W3CDTF">2019-01-31T14:41:36Z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